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<sst xmlns="http://schemas.openxmlformats.org/spreadsheetml/2006/main" count="188" uniqueCount="42">
  <si>
    <t xml:space="preserve">Процентное соотношение прибыльных счетов, %</t>
  </si>
  <si>
    <t xml:space="preserve">Инвесторы</t>
  </si>
  <si>
    <t xml:space="preserve">Брокер_1</t>
  </si>
  <si>
    <t xml:space="preserve">Брокер_2</t>
  </si>
  <si>
    <t xml:space="preserve">S-1</t>
  </si>
  <si>
    <t xml:space="preserve">S-2</t>
  </si>
  <si>
    <t xml:space="preserve">CS-3</t>
  </si>
  <si>
    <t xml:space="preserve">CS-4</t>
  </si>
  <si>
    <t xml:space="preserve">P-1</t>
  </si>
  <si>
    <t xml:space="preserve">CP-2</t>
  </si>
  <si>
    <t xml:space="preserve">CS-5</t>
  </si>
  <si>
    <t xml:space="preserve">CP-3</t>
  </si>
  <si>
    <t xml:space="preserve">Инвестор_1</t>
  </si>
  <si>
    <t xml:space="preserve">Инвестор_2</t>
  </si>
  <si>
    <t xml:space="preserve">Инвестор_3</t>
  </si>
  <si>
    <t xml:space="preserve">Сумма S-счетов</t>
  </si>
  <si>
    <t xml:space="preserve">Сумма P-счетов</t>
  </si>
  <si>
    <t xml:space="preserve">Общая сумма</t>
  </si>
  <si>
    <t xml:space="preserve">Кол-во счетов без ограничения</t>
  </si>
  <si>
    <t xml:space="preserve">CS-счета</t>
  </si>
  <si>
    <t xml:space="preserve">CP-счета</t>
  </si>
  <si>
    <t xml:space="preserve">Смещение</t>
  </si>
  <si>
    <t xml:space="preserve">1. Балансировка между брокерами</t>
  </si>
  <si>
    <t xml:space="preserve">1.1. Находим суммы счетов по брокерам и их соотношение относительно всех брокеров</t>
  </si>
  <si>
    <t xml:space="preserve">Всего</t>
  </si>
  <si>
    <t xml:space="preserve">Брокер_1, %</t>
  </si>
  <si>
    <t xml:space="preserve">Брокер_2, %</t>
  </si>
  <si>
    <t xml:space="preserve">Сумма по брокерам</t>
  </si>
  <si>
    <t xml:space="preserve">Сумма по брокерам после смещения</t>
  </si>
  <si>
    <t xml:space="preserve">Соотношение</t>
  </si>
  <si>
    <t xml:space="preserve">1.2. и балансируем по брокерам</t>
  </si>
  <si>
    <t xml:space="preserve">1.3. Вычисляем разницу между суммой до балансировки и после. Прибавляем или вычитаем разницу с любого потока (в данном примере, используем поток S-1)</t>
  </si>
  <si>
    <t xml:space="preserve">2. Балансировка между счетами брокера</t>
  </si>
  <si>
    <t xml:space="preserve">2.1. Балансировка относительно соотношения суммы страховочных и прибыльных счетов (не важно на какой страховочный счёт переводим с прибыльного, в данном примере с P-1 на S-1)</t>
  </si>
  <si>
    <t xml:space="preserve">P-разница</t>
  </si>
  <si>
    <t xml:space="preserve">Users</t>
  </si>
  <si>
    <t xml:space="preserve">2.2. Балансировка на счетах брокера относительно их максимальной суммы (копи-счета не имеют ограничения по сумме)</t>
  </si>
  <si>
    <t xml:space="preserve">max_amount</t>
  </si>
  <si>
    <t xml:space="preserve">2.3. и балансируем (для потоков с максимальной суммой применяем соотношение счёта, а для потоков без ограничения присваиваем оставшуюся сумму)</t>
  </si>
  <si>
    <t xml:space="preserve">Проверка</t>
  </si>
  <si>
    <t xml:space="preserve">S-счета</t>
  </si>
  <si>
    <t xml:space="preserve">P-счета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</si>
</sst>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EEEEEE"/>
      </patternFill>
    </fill>
    <fill>
      <patternFill patternType="solid">
        <fgColor rgb="FFEEEEEE"/>
        <bgColor rgb="FFDDDDDD"/>
      </patternFill>
    </fill>
  </fills>
  <borders count="3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thin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hair"/>
      <top style="thin"/>
      <bottom style="thin"/>
      <diagonal/>
    </border>
    <border diagonalUp="false" diagonalDown="false">
      <left style="hair"/>
      <right/>
      <top style="thin"/>
      <bottom style="thin"/>
      <diagonal/>
    </border>
    <border diagonalUp="false" diagonalDown="false">
      <left style="hair"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 style="thin"/>
      <right/>
      <top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thin"/>
      <right style="hair"/>
      <top/>
      <bottom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3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10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32" activeCellId="0" sqref="J32"/>
    </sheetView>
  </sheetViews>
  <sheetFormatPr defaultRowHeight="12.8"/>
  <cols>
    <col collapsed="false" hidden="false" max="1" min="1" style="0" width="20.1428571428571"/>
    <col collapsed="false" hidden="false" max="2" min="2" style="0" width="11.3418367346939"/>
    <col collapsed="false" hidden="false" max="3" min="3" style="0" width="11.6071428571429"/>
    <col collapsed="false" hidden="false" max="4" min="4" style="0" width="10.6632653061225"/>
    <col collapsed="false" hidden="false" max="5" min="5" style="0" width="12.2857142857143"/>
    <col collapsed="false" hidden="false" max="6" min="6" style="0" width="13.0918367346939"/>
    <col collapsed="false" hidden="false" max="7" min="7" style="0" width="10.8010204081633"/>
    <col collapsed="false" hidden="false" max="8" min="8" style="0" width="10.2602040816327"/>
  </cols>
  <sheetData>
    <row r="1" customFormat="false" ht="51.7" hidden="false" customHeight="true" outlineLevel="0" collapsed="false">
      <c r="A1" s="1" t="s">
        <v>0</v>
      </c>
      <c r="B1" s="2" t="n">
        <v>25</v>
      </c>
      <c r="I1" s="3"/>
      <c r="J1" s="3"/>
    </row>
    <row r="2" customFormat="false" ht="12.8" hidden="false" customHeight="false" outlineLevel="0" collapsed="false">
      <c r="A2" s="4"/>
      <c r="B2" s="5"/>
      <c r="I2" s="3"/>
      <c r="J2" s="3"/>
    </row>
    <row r="3" customFormat="false" ht="12.8" hidden="false" customHeight="false" outlineLevel="0" collapsed="false">
      <c r="B3" s="3"/>
      <c r="I3" s="3"/>
      <c r="J3" s="3"/>
    </row>
    <row r="4" customFormat="false" ht="12.8" hidden="false" customHeight="false" outlineLevel="0" collapsed="false">
      <c r="A4" s="6" t="s">
        <v>1</v>
      </c>
      <c r="B4" s="7" t="s">
        <v>2</v>
      </c>
      <c r="C4" s="7"/>
      <c r="D4" s="7"/>
      <c r="E4" s="7"/>
      <c r="F4" s="7"/>
      <c r="G4" s="7"/>
      <c r="I4" s="8" t="s">
        <v>3</v>
      </c>
      <c r="J4" s="8"/>
    </row>
    <row r="5" customFormat="false" ht="12.8" hidden="false" customHeight="false" outlineLevel="0" collapsed="false">
      <c r="A5" s="6"/>
      <c r="B5" s="9" t="s">
        <v>4</v>
      </c>
      <c r="C5" s="10" t="s">
        <v>5</v>
      </c>
      <c r="D5" s="11" t="s">
        <v>6</v>
      </c>
      <c r="E5" s="12" t="s">
        <v>7</v>
      </c>
      <c r="F5" s="10" t="s">
        <v>8</v>
      </c>
      <c r="G5" s="13" t="s">
        <v>9</v>
      </c>
      <c r="I5" s="14" t="s">
        <v>10</v>
      </c>
      <c r="J5" s="10" t="s">
        <v>11</v>
      </c>
    </row>
    <row r="6" customFormat="false" ht="12.8" hidden="false" customHeight="false" outlineLevel="0" collapsed="false">
      <c r="A6" s="15" t="s">
        <v>12</v>
      </c>
      <c r="B6" s="16" t="n">
        <v>6000</v>
      </c>
      <c r="C6" s="17" t="n">
        <v>1000</v>
      </c>
      <c r="D6" s="0" t="n">
        <v>6000</v>
      </c>
      <c r="E6" s="18" t="n">
        <v>0</v>
      </c>
      <c r="F6" s="17" t="n">
        <v>2000</v>
      </c>
      <c r="G6" s="19" t="n">
        <v>0</v>
      </c>
      <c r="I6" s="20" t="n">
        <v>0</v>
      </c>
      <c r="J6" s="17" t="n">
        <v>0</v>
      </c>
    </row>
    <row r="7" customFormat="false" ht="12.8" hidden="false" customHeight="false" outlineLevel="0" collapsed="false">
      <c r="A7" s="15" t="s">
        <v>13</v>
      </c>
      <c r="B7" s="16" t="n">
        <v>26000</v>
      </c>
      <c r="C7" s="17" t="n">
        <v>0</v>
      </c>
      <c r="D7" s="0" t="n">
        <v>0</v>
      </c>
      <c r="E7" s="18" t="n">
        <v>0</v>
      </c>
      <c r="F7" s="17" t="n">
        <v>0</v>
      </c>
      <c r="G7" s="19" t="n">
        <v>4000</v>
      </c>
      <c r="I7" s="20" t="n">
        <v>0</v>
      </c>
      <c r="J7" s="17" t="n">
        <v>0</v>
      </c>
    </row>
    <row r="8" customFormat="false" ht="12.8" hidden="false" customHeight="false" outlineLevel="0" collapsed="false">
      <c r="A8" s="21" t="s">
        <v>14</v>
      </c>
      <c r="B8" s="22" t="n">
        <v>0</v>
      </c>
      <c r="C8" s="23" t="n">
        <v>0</v>
      </c>
      <c r="D8" s="24" t="n">
        <v>0</v>
      </c>
      <c r="E8" s="25" t="n">
        <v>0</v>
      </c>
      <c r="F8" s="23" t="n">
        <v>0</v>
      </c>
      <c r="G8" s="26" t="n">
        <v>0</v>
      </c>
      <c r="I8" s="27" t="n">
        <v>5000</v>
      </c>
      <c r="J8" s="28" t="n">
        <v>0</v>
      </c>
    </row>
    <row r="10" customFormat="false" ht="23.95" hidden="false" customHeight="false" outlineLevel="0" collapsed="false">
      <c r="A10" s="29"/>
      <c r="B10" s="30" t="s">
        <v>15</v>
      </c>
      <c r="C10" s="30" t="s">
        <v>16</v>
      </c>
      <c r="D10" s="30" t="s">
        <v>17</v>
      </c>
    </row>
    <row r="11" customFormat="false" ht="12.8" hidden="false" customHeight="false" outlineLevel="0" collapsed="false">
      <c r="A11" s="15" t="s">
        <v>2</v>
      </c>
      <c r="B11" s="18" t="n">
        <f aca="false">SUM(B6:E8)</f>
        <v>39000</v>
      </c>
      <c r="C11" s="18" t="n">
        <f aca="false">SUM(F6:G8)</f>
        <v>6000</v>
      </c>
      <c r="D11" s="18" t="n">
        <f aca="false">SUM(B11:C11)</f>
        <v>45000</v>
      </c>
    </row>
    <row r="12" customFormat="false" ht="12.8" hidden="false" customHeight="false" outlineLevel="0" collapsed="false">
      <c r="A12" s="21" t="s">
        <v>3</v>
      </c>
      <c r="B12" s="25" t="n">
        <f aca="false">SUM(I6:I8)</f>
        <v>5000</v>
      </c>
      <c r="C12" s="25" t="n">
        <f aca="false">SUM(J6:J8)</f>
        <v>0</v>
      </c>
      <c r="D12" s="25" t="n">
        <f aca="false">SUM(B12:C12)</f>
        <v>5000</v>
      </c>
    </row>
    <row r="14" customFormat="false" ht="23.95" hidden="false" customHeight="true" outlineLevel="0" collapsed="false">
      <c r="B14" s="31" t="s">
        <v>18</v>
      </c>
      <c r="C14" s="31"/>
    </row>
    <row r="15" customFormat="false" ht="12.8" hidden="false" customHeight="false" outlineLevel="0" collapsed="false">
      <c r="A15" s="29"/>
      <c r="B15" s="32" t="s">
        <v>19</v>
      </c>
      <c r="C15" s="33" t="s">
        <v>20</v>
      </c>
    </row>
    <row r="16" customFormat="false" ht="12.8" hidden="false" customHeight="false" outlineLevel="0" collapsed="false">
      <c r="A16" s="15" t="s">
        <v>2</v>
      </c>
      <c r="B16" s="20" t="n">
        <v>2</v>
      </c>
      <c r="C16" s="18" t="n">
        <v>1</v>
      </c>
    </row>
    <row r="17" customFormat="false" ht="12.8" hidden="false" customHeight="false" outlineLevel="0" collapsed="false">
      <c r="A17" s="21" t="s">
        <v>3</v>
      </c>
      <c r="B17" s="34" t="n">
        <v>1</v>
      </c>
      <c r="C17" s="25" t="n">
        <v>1</v>
      </c>
    </row>
    <row r="19" customFormat="false" ht="12.8" hidden="false" customHeight="false" outlineLevel="0" collapsed="false">
      <c r="A19" s="29"/>
      <c r="B19" s="33" t="s">
        <v>21</v>
      </c>
    </row>
    <row r="20" customFormat="false" ht="12.8" hidden="false" customHeight="false" outlineLevel="0" collapsed="false">
      <c r="A20" s="15" t="s">
        <v>2</v>
      </c>
      <c r="B20" s="18" t="n">
        <v>-5000</v>
      </c>
    </row>
    <row r="21" customFormat="false" ht="12.8" hidden="false" customHeight="false" outlineLevel="0" collapsed="false">
      <c r="A21" s="21" t="s">
        <v>3</v>
      </c>
      <c r="B21" s="25" t="n">
        <v>5000</v>
      </c>
    </row>
    <row r="23" customFormat="false" ht="12.8" hidden="false" customHeight="false" outlineLevel="0" collapsed="false">
      <c r="A23" s="0" t="s">
        <v>22</v>
      </c>
    </row>
    <row r="24" customFormat="false" ht="12.8" hidden="false" customHeight="false" outlineLevel="0" collapsed="false">
      <c r="A24" s="0" t="s">
        <v>23</v>
      </c>
    </row>
    <row r="26" customFormat="false" ht="12.8" hidden="false" customHeight="false" outlineLevel="0" collapsed="false">
      <c r="A26" s="33"/>
      <c r="B26" s="33" t="s">
        <v>2</v>
      </c>
      <c r="C26" s="33" t="s">
        <v>3</v>
      </c>
      <c r="D26" s="33" t="s">
        <v>24</v>
      </c>
      <c r="E26" s="32" t="s">
        <v>25</v>
      </c>
      <c r="F26" s="33" t="s">
        <v>26</v>
      </c>
    </row>
    <row r="27" customFormat="false" ht="12.8" hidden="false" customHeight="false" outlineLevel="0" collapsed="false">
      <c r="A27" s="35" t="s">
        <v>12</v>
      </c>
      <c r="B27" s="18" t="n">
        <f aca="false">SUM(B6:G6)</f>
        <v>15000</v>
      </c>
      <c r="C27" s="18" t="n">
        <f aca="false">SUM(I6:J6)</f>
        <v>0</v>
      </c>
      <c r="D27" s="36" t="n">
        <f aca="false">SUM(B27:C27)</f>
        <v>15000</v>
      </c>
      <c r="E27" s="20" t="n">
        <f aca="false">B27/$D27 * 100</f>
        <v>100</v>
      </c>
      <c r="F27" s="18" t="n">
        <f aca="false">C27/$D27 * 100</f>
        <v>0</v>
      </c>
    </row>
    <row r="28" customFormat="false" ht="12.8" hidden="false" customHeight="false" outlineLevel="0" collapsed="false">
      <c r="A28" s="35" t="s">
        <v>13</v>
      </c>
      <c r="B28" s="18" t="n">
        <f aca="false">SUM(B7:G7)</f>
        <v>30000</v>
      </c>
      <c r="C28" s="18" t="n">
        <f aca="false">SUM(I7:J7)</f>
        <v>0</v>
      </c>
      <c r="D28" s="36" t="n">
        <f aca="false">SUM(B28:C28)</f>
        <v>30000</v>
      </c>
      <c r="E28" s="20" t="n">
        <f aca="false">B28/$D28 * 100</f>
        <v>100</v>
      </c>
      <c r="F28" s="18" t="n">
        <f aca="false">C28/$D28 * 100</f>
        <v>0</v>
      </c>
    </row>
    <row r="29" customFormat="false" ht="12.8" hidden="false" customHeight="false" outlineLevel="0" collapsed="false">
      <c r="A29" s="37" t="s">
        <v>14</v>
      </c>
      <c r="B29" s="18" t="n">
        <f aca="false">SUM(B8:G8)</f>
        <v>0</v>
      </c>
      <c r="C29" s="25" t="n">
        <f aca="false">SUM(I8:J8)</f>
        <v>5000</v>
      </c>
      <c r="D29" s="38" t="n">
        <f aca="false">SUM(B29:C29)</f>
        <v>5000</v>
      </c>
      <c r="E29" s="34" t="n">
        <f aca="false">B29/$D29 * 100</f>
        <v>0</v>
      </c>
      <c r="F29" s="25" t="n">
        <f aca="false">C29/$D29 * 100</f>
        <v>100</v>
      </c>
    </row>
    <row r="30" customFormat="false" ht="12.8" hidden="false" customHeight="false" outlineLevel="0" collapsed="false">
      <c r="A30" s="39" t="s">
        <v>27</v>
      </c>
      <c r="B30" s="40" t="n">
        <f aca="false">SUM(B27:B29)</f>
        <v>45000</v>
      </c>
      <c r="C30" s="40" t="n">
        <f aca="false">SUM(C27:C29)</f>
        <v>5000</v>
      </c>
    </row>
    <row r="31" customFormat="false" ht="12.8" hidden="false" customHeight="false" outlineLevel="0" collapsed="false">
      <c r="A31" s="39" t="s">
        <v>21</v>
      </c>
      <c r="B31" s="40" t="n">
        <f aca="false">B20</f>
        <v>-5000</v>
      </c>
      <c r="C31" s="40" t="n">
        <f aca="false">B21</f>
        <v>5000</v>
      </c>
    </row>
    <row r="32" customFormat="false" ht="12.8" hidden="false" customHeight="false" outlineLevel="0" collapsed="false">
      <c r="A32" s="39" t="s">
        <v>28</v>
      </c>
      <c r="B32" s="40" t="n">
        <f aca="false">SUM(B30:B31)</f>
        <v>40000</v>
      </c>
      <c r="C32" s="40" t="n">
        <f aca="false">SUM(C30:C31)</f>
        <v>10000</v>
      </c>
    </row>
    <row r="33" customFormat="false" ht="12.8" hidden="false" customHeight="false" outlineLevel="0" collapsed="false">
      <c r="A33" s="41" t="s">
        <v>24</v>
      </c>
      <c r="B33" s="42" t="n">
        <f aca="false">SUM(B32:C32)</f>
        <v>50000</v>
      </c>
      <c r="C33" s="42"/>
    </row>
    <row r="34" customFormat="false" ht="12.8" hidden="false" customHeight="false" outlineLevel="0" collapsed="false">
      <c r="A34" s="43" t="s">
        <v>29</v>
      </c>
      <c r="B34" s="44" t="n">
        <f aca="false">B32/$B$33</f>
        <v>0.8</v>
      </c>
      <c r="C34" s="44" t="n">
        <f aca="false">C32/$B$33</f>
        <v>0.2</v>
      </c>
    </row>
    <row r="36" customFormat="false" ht="12.8" hidden="false" customHeight="false" outlineLevel="0" collapsed="false">
      <c r="A36" s="0" t="s">
        <v>30</v>
      </c>
    </row>
    <row r="38" customFormat="false" ht="12.8" hidden="false" customHeight="false" outlineLevel="0" collapsed="false">
      <c r="A38" s="33"/>
      <c r="B38" s="33" t="s">
        <v>2</v>
      </c>
      <c r="C38" s="33" t="s">
        <v>3</v>
      </c>
      <c r="D38" s="33" t="s">
        <v>24</v>
      </c>
      <c r="E38" s="32" t="s">
        <v>25</v>
      </c>
      <c r="F38" s="33" t="s">
        <v>26</v>
      </c>
    </row>
    <row r="39" customFormat="false" ht="12.8" hidden="false" customHeight="false" outlineLevel="0" collapsed="false">
      <c r="A39" s="35" t="s">
        <v>12</v>
      </c>
      <c r="B39" s="45" t="n">
        <f aca="false">$D27*B$34</f>
        <v>12000</v>
      </c>
      <c r="C39" s="45" t="n">
        <f aca="false">$D27*C$34</f>
        <v>3000</v>
      </c>
      <c r="D39" s="36" t="n">
        <f aca="false">SUM(B39:C39)</f>
        <v>15000</v>
      </c>
      <c r="E39" s="20" t="n">
        <f aca="false">B39/$D39 * 100</f>
        <v>80</v>
      </c>
      <c r="F39" s="18" t="n">
        <f aca="false">C39/$D39 * 100</f>
        <v>20</v>
      </c>
    </row>
    <row r="40" customFormat="false" ht="12.8" hidden="false" customHeight="false" outlineLevel="0" collapsed="false">
      <c r="A40" s="35" t="s">
        <v>13</v>
      </c>
      <c r="B40" s="18" t="n">
        <f aca="false">$D28*B$34</f>
        <v>24000</v>
      </c>
      <c r="C40" s="18" t="n">
        <f aca="false">$D28*C$34</f>
        <v>6000</v>
      </c>
      <c r="D40" s="36" t="n">
        <f aca="false">SUM(B40:C40)</f>
        <v>30000</v>
      </c>
      <c r="E40" s="20" t="n">
        <f aca="false">B40/$D40 * 100</f>
        <v>80</v>
      </c>
      <c r="F40" s="18" t="n">
        <f aca="false">C40/$D40 * 100</f>
        <v>20</v>
      </c>
    </row>
    <row r="41" customFormat="false" ht="12.8" hidden="false" customHeight="false" outlineLevel="0" collapsed="false">
      <c r="A41" s="37" t="s">
        <v>14</v>
      </c>
      <c r="B41" s="25" t="n">
        <f aca="false">$D29*B$34</f>
        <v>4000</v>
      </c>
      <c r="C41" s="25" t="n">
        <f aca="false">$D29*C$34</f>
        <v>1000</v>
      </c>
      <c r="D41" s="38" t="n">
        <f aca="false">SUM(B41:C41)</f>
        <v>5000</v>
      </c>
      <c r="E41" s="34" t="n">
        <f aca="false">B41/$D41 * 100</f>
        <v>80</v>
      </c>
      <c r="F41" s="25" t="n">
        <f aca="false">C41/$D41 * 100</f>
        <v>20</v>
      </c>
    </row>
    <row r="42" customFormat="false" ht="12.8" hidden="false" customHeight="false" outlineLevel="0" collapsed="false">
      <c r="A42" s="37" t="s">
        <v>21</v>
      </c>
      <c r="B42" s="25" t="n">
        <f aca="false">B20</f>
        <v>-5000</v>
      </c>
      <c r="C42" s="25" t="n">
        <f aca="false">B21</f>
        <v>5000</v>
      </c>
      <c r="D42" s="46"/>
      <c r="E42" s="47"/>
      <c r="F42" s="47"/>
    </row>
    <row r="43" customFormat="false" ht="12.8" hidden="false" customHeight="false" outlineLevel="0" collapsed="false">
      <c r="A43" s="39" t="s">
        <v>24</v>
      </c>
      <c r="B43" s="40" t="n">
        <f aca="false">SUM(B39:B42)</f>
        <v>35000</v>
      </c>
      <c r="C43" s="40" t="n">
        <f aca="false">SUM(C39:C42)</f>
        <v>15000</v>
      </c>
    </row>
    <row r="45" customFormat="false" ht="12.8" hidden="false" customHeight="false" outlineLevel="0" collapsed="false">
      <c r="A45" s="48" t="s">
        <v>31</v>
      </c>
    </row>
    <row r="47" customFormat="false" ht="12.8" hidden="false" customHeight="false" outlineLevel="0" collapsed="false">
      <c r="A47" s="6" t="s">
        <v>1</v>
      </c>
      <c r="B47" s="7" t="s">
        <v>2</v>
      </c>
      <c r="C47" s="7"/>
      <c r="D47" s="7"/>
      <c r="E47" s="7"/>
      <c r="F47" s="7"/>
      <c r="G47" s="7"/>
      <c r="I47" s="49" t="s">
        <v>3</v>
      </c>
      <c r="J47" s="49"/>
      <c r="L47" s="42" t="s">
        <v>24</v>
      </c>
    </row>
    <row r="48" customFormat="false" ht="12.8" hidden="false" customHeight="false" outlineLevel="0" collapsed="false">
      <c r="A48" s="6"/>
      <c r="B48" s="9" t="s">
        <v>4</v>
      </c>
      <c r="C48" s="10" t="s">
        <v>5</v>
      </c>
      <c r="D48" s="11" t="s">
        <v>6</v>
      </c>
      <c r="E48" s="12" t="s">
        <v>7</v>
      </c>
      <c r="F48" s="10" t="s">
        <v>8</v>
      </c>
      <c r="G48" s="13" t="s">
        <v>9</v>
      </c>
      <c r="I48" s="14" t="s">
        <v>10</v>
      </c>
      <c r="J48" s="50" t="s">
        <v>11</v>
      </c>
      <c r="L48" s="42"/>
    </row>
    <row r="49" customFormat="false" ht="12.8" hidden="false" customHeight="false" outlineLevel="0" collapsed="false">
      <c r="A49" s="15" t="s">
        <v>12</v>
      </c>
      <c r="B49" s="51" t="n">
        <f aca="false">B6 + B39 - B27</f>
        <v>3000</v>
      </c>
      <c r="C49" s="16" t="n">
        <f aca="false">C6</f>
        <v>1000</v>
      </c>
      <c r="D49" s="16" t="n">
        <f aca="false">D6</f>
        <v>6000</v>
      </c>
      <c r="E49" s="16" t="n">
        <f aca="false">E6</f>
        <v>0</v>
      </c>
      <c r="F49" s="16" t="n">
        <f aca="false">F6</f>
        <v>2000</v>
      </c>
      <c r="G49" s="52" t="n">
        <f aca="false">G6</f>
        <v>0</v>
      </c>
      <c r="I49" s="53" t="n">
        <f aca="false">I6 + C39 - C27</f>
        <v>3000</v>
      </c>
      <c r="J49" s="52" t="n">
        <f aca="false">J6</f>
        <v>0</v>
      </c>
      <c r="L49" s="54" t="n">
        <f aca="false">SUM(B49:G49) + SUM(I49:J49)</f>
        <v>15000</v>
      </c>
    </row>
    <row r="50" customFormat="false" ht="12.8" hidden="false" customHeight="false" outlineLevel="0" collapsed="false">
      <c r="A50" s="15" t="s">
        <v>13</v>
      </c>
      <c r="B50" s="51" t="n">
        <f aca="false">B7 + B40 - B28</f>
        <v>20000</v>
      </c>
      <c r="C50" s="16" t="n">
        <f aca="false">C7</f>
        <v>0</v>
      </c>
      <c r="D50" s="16" t="n">
        <f aca="false">D7</f>
        <v>0</v>
      </c>
      <c r="E50" s="16" t="n">
        <f aca="false">E7</f>
        <v>0</v>
      </c>
      <c r="F50" s="16" t="n">
        <f aca="false">F7</f>
        <v>0</v>
      </c>
      <c r="G50" s="52" t="n">
        <f aca="false">G7</f>
        <v>4000</v>
      </c>
      <c r="I50" s="53" t="n">
        <f aca="false">I7 + C40 - C28</f>
        <v>6000</v>
      </c>
      <c r="J50" s="52" t="n">
        <f aca="false">J7</f>
        <v>0</v>
      </c>
      <c r="L50" s="54" t="n">
        <f aca="false">SUM(B50:G50) + SUM(I50:J50)</f>
        <v>30000</v>
      </c>
    </row>
    <row r="51" customFormat="false" ht="12.8" hidden="false" customHeight="false" outlineLevel="0" collapsed="false">
      <c r="A51" s="21" t="s">
        <v>14</v>
      </c>
      <c r="B51" s="55" t="n">
        <f aca="false">B8 + B41 - B29</f>
        <v>4000</v>
      </c>
      <c r="C51" s="22" t="n">
        <f aca="false">C8</f>
        <v>0</v>
      </c>
      <c r="D51" s="22" t="n">
        <f aca="false">D8</f>
        <v>0</v>
      </c>
      <c r="E51" s="22" t="n">
        <f aca="false">E8</f>
        <v>0</v>
      </c>
      <c r="F51" s="22" t="n">
        <f aca="false">F8</f>
        <v>0</v>
      </c>
      <c r="G51" s="56" t="n">
        <f aca="false">G8</f>
        <v>0</v>
      </c>
      <c r="I51" s="57" t="n">
        <f aca="false">I8 + C41 - C29</f>
        <v>1000</v>
      </c>
      <c r="J51" s="56" t="n">
        <f aca="false">J8</f>
        <v>0</v>
      </c>
      <c r="L51" s="58" t="n">
        <f aca="false">SUM(B51:G51) + SUM(I51:J51)</f>
        <v>5000</v>
      </c>
    </row>
    <row r="55" customFormat="false" ht="12.8" hidden="false" customHeight="false" outlineLevel="0" collapsed="false">
      <c r="A55" s="48" t="s">
        <v>32</v>
      </c>
    </row>
    <row r="56" customFormat="false" ht="12.8" hidden="false" customHeight="false" outlineLevel="0" collapsed="false">
      <c r="A56" s="59" t="s">
        <v>33</v>
      </c>
    </row>
    <row r="58" customFormat="false" ht="12.8" hidden="false" customHeight="false" outlineLevel="0" collapsed="false">
      <c r="A58" s="60" t="s">
        <v>1</v>
      </c>
      <c r="B58" s="42" t="s">
        <v>2</v>
      </c>
      <c r="C58" s="42"/>
      <c r="D58" s="42"/>
      <c r="E58" s="42"/>
      <c r="F58" s="42"/>
      <c r="G58" s="42"/>
      <c r="H58" s="42"/>
      <c r="I58" s="42"/>
      <c r="J58" s="42"/>
      <c r="K58" s="42"/>
      <c r="M58" s="42" t="s">
        <v>3</v>
      </c>
      <c r="N58" s="42"/>
      <c r="O58" s="42"/>
      <c r="P58" s="42"/>
      <c r="Q58" s="42"/>
      <c r="R58" s="42"/>
    </row>
    <row r="59" customFormat="false" ht="23.95" hidden="false" customHeight="false" outlineLevel="0" collapsed="false">
      <c r="A59" s="60"/>
      <c r="B59" s="61" t="s">
        <v>4</v>
      </c>
      <c r="C59" s="62" t="s">
        <v>5</v>
      </c>
      <c r="D59" s="63" t="s">
        <v>6</v>
      </c>
      <c r="E59" s="64" t="s">
        <v>7</v>
      </c>
      <c r="F59" s="65" t="s">
        <v>15</v>
      </c>
      <c r="G59" s="62" t="s">
        <v>8</v>
      </c>
      <c r="H59" s="66" t="s">
        <v>9</v>
      </c>
      <c r="I59" s="65" t="s">
        <v>16</v>
      </c>
      <c r="J59" s="67" t="s">
        <v>24</v>
      </c>
      <c r="K59" s="65" t="s">
        <v>34</v>
      </c>
      <c r="M59" s="68" t="s">
        <v>10</v>
      </c>
      <c r="N59" s="65" t="s">
        <v>15</v>
      </c>
      <c r="O59" s="69" t="s">
        <v>11</v>
      </c>
      <c r="P59" s="65" t="s">
        <v>16</v>
      </c>
      <c r="Q59" s="42" t="s">
        <v>24</v>
      </c>
      <c r="R59" s="65" t="s">
        <v>34</v>
      </c>
    </row>
    <row r="60" customFormat="false" ht="12.8" hidden="false" customHeight="false" outlineLevel="0" collapsed="false">
      <c r="A60" s="15" t="s">
        <v>12</v>
      </c>
      <c r="B60" s="20" t="n">
        <f aca="false">B49</f>
        <v>3000</v>
      </c>
      <c r="C60" s="20" t="n">
        <f aca="false">C49</f>
        <v>1000</v>
      </c>
      <c r="D60" s="20" t="n">
        <f aca="false">D49</f>
        <v>6000</v>
      </c>
      <c r="E60" s="18" t="n">
        <f aca="false">E49</f>
        <v>0</v>
      </c>
      <c r="F60" s="54" t="n">
        <f aca="false">SUM(B60:E60)</f>
        <v>10000</v>
      </c>
      <c r="G60" s="18" t="n">
        <f aca="false">F49</f>
        <v>2000</v>
      </c>
      <c r="H60" s="18" t="n">
        <f aca="false">G49</f>
        <v>0</v>
      </c>
      <c r="I60" s="54" t="n">
        <f aca="false">SUM(G60:H60)</f>
        <v>2000</v>
      </c>
      <c r="J60" s="70" t="n">
        <f aca="false">F60+I60</f>
        <v>12000</v>
      </c>
      <c r="K60" s="71" t="n">
        <f aca="false">$B$1*J60 / 100 - I60</f>
        <v>1000</v>
      </c>
      <c r="M60" s="53" t="n">
        <f aca="false">I49</f>
        <v>3000</v>
      </c>
      <c r="N60" s="54" t="n">
        <f aca="false">SUM(M60:M60)</f>
        <v>3000</v>
      </c>
      <c r="O60" s="72" t="n">
        <f aca="false">J49</f>
        <v>0</v>
      </c>
      <c r="P60" s="54" t="n">
        <f aca="false">SUM(O60:O60)</f>
        <v>0</v>
      </c>
      <c r="Q60" s="70" t="n">
        <f aca="false">N60+P60</f>
        <v>3000</v>
      </c>
      <c r="R60" s="73" t="n">
        <f aca="false">$B$1*Q60 / 100 - P60</f>
        <v>750</v>
      </c>
    </row>
    <row r="61" customFormat="false" ht="12.8" hidden="false" customHeight="false" outlineLevel="0" collapsed="false">
      <c r="A61" s="15" t="s">
        <v>13</v>
      </c>
      <c r="B61" s="20" t="n">
        <f aca="false">B50</f>
        <v>20000</v>
      </c>
      <c r="C61" s="20" t="n">
        <f aca="false">C50</f>
        <v>0</v>
      </c>
      <c r="D61" s="20" t="n">
        <f aca="false">D50</f>
        <v>0</v>
      </c>
      <c r="E61" s="18" t="n">
        <f aca="false">E50</f>
        <v>0</v>
      </c>
      <c r="F61" s="54" t="n">
        <f aca="false">SUM(B61:E61)</f>
        <v>20000</v>
      </c>
      <c r="G61" s="18" t="n">
        <f aca="false">F50</f>
        <v>0</v>
      </c>
      <c r="H61" s="18" t="n">
        <f aca="false">G50</f>
        <v>4000</v>
      </c>
      <c r="I61" s="54" t="n">
        <f aca="false">SUM(G61:H61)</f>
        <v>4000</v>
      </c>
      <c r="J61" s="71" t="n">
        <f aca="false">F61+I61</f>
        <v>24000</v>
      </c>
      <c r="K61" s="71" t="n">
        <f aca="false">$B$1*J61 / 100 - I61</f>
        <v>2000</v>
      </c>
      <c r="M61" s="53" t="n">
        <f aca="false">I50</f>
        <v>6000</v>
      </c>
      <c r="N61" s="54" t="n">
        <f aca="false">SUM(M61:M61)</f>
        <v>6000</v>
      </c>
      <c r="O61" s="72" t="n">
        <f aca="false">J50</f>
        <v>0</v>
      </c>
      <c r="P61" s="54" t="n">
        <f aca="false">SUM(O61:O61)</f>
        <v>0</v>
      </c>
      <c r="Q61" s="71" t="n">
        <f aca="false">N61+P61</f>
        <v>6000</v>
      </c>
      <c r="R61" s="74" t="n">
        <f aca="false">$B$1*Q61 / 100 - P61</f>
        <v>1500</v>
      </c>
    </row>
    <row r="62" customFormat="false" ht="12.8" hidden="false" customHeight="false" outlineLevel="0" collapsed="false">
      <c r="A62" s="21" t="s">
        <v>14</v>
      </c>
      <c r="B62" s="20" t="n">
        <f aca="false">B51</f>
        <v>4000</v>
      </c>
      <c r="C62" s="20" t="n">
        <f aca="false">C51</f>
        <v>0</v>
      </c>
      <c r="D62" s="20" t="n">
        <f aca="false">D51</f>
        <v>0</v>
      </c>
      <c r="E62" s="25" t="n">
        <f aca="false">E51</f>
        <v>0</v>
      </c>
      <c r="F62" s="54" t="n">
        <f aca="false">SUM(B62:E62)</f>
        <v>4000</v>
      </c>
      <c r="G62" s="18" t="n">
        <f aca="false">F51</f>
        <v>0</v>
      </c>
      <c r="H62" s="18" t="n">
        <f aca="false">G51</f>
        <v>0</v>
      </c>
      <c r="I62" s="58" t="n">
        <f aca="false">SUM(G62:H62)</f>
        <v>0</v>
      </c>
      <c r="J62" s="75" t="n">
        <f aca="false">F62+I62</f>
        <v>4000</v>
      </c>
      <c r="K62" s="71" t="n">
        <f aca="false">$B$1*J62 / 100 - I62</f>
        <v>1000</v>
      </c>
      <c r="M62" s="53" t="n">
        <f aca="false">I51</f>
        <v>1000</v>
      </c>
      <c r="N62" s="58" t="n">
        <f aca="false">SUM(M62:M62)</f>
        <v>1000</v>
      </c>
      <c r="O62" s="72" t="n">
        <f aca="false">J51</f>
        <v>0</v>
      </c>
      <c r="P62" s="58" t="n">
        <f aca="false">SUM(O62:O62)</f>
        <v>0</v>
      </c>
      <c r="Q62" s="75" t="n">
        <f aca="false">N62+P62</f>
        <v>1000</v>
      </c>
      <c r="R62" s="74" t="n">
        <f aca="false">$B$1*Q62 / 100 - P62</f>
        <v>250</v>
      </c>
    </row>
    <row r="63" customFormat="false" ht="12.8" hidden="false" customHeight="false" outlineLevel="0" collapsed="false">
      <c r="A63" s="64" t="s">
        <v>24</v>
      </c>
      <c r="B63" s="76"/>
      <c r="C63" s="76"/>
      <c r="D63" s="76"/>
      <c r="F63" s="40" t="n">
        <f aca="false">SUM(F60:F62)</f>
        <v>34000</v>
      </c>
      <c r="G63" s="76"/>
      <c r="H63" s="76"/>
      <c r="I63" s="40" t="n">
        <f aca="false">SUM(I60:I62)</f>
        <v>6000</v>
      </c>
      <c r="J63" s="77"/>
      <c r="K63" s="44" t="n">
        <f aca="false">SUM(K60:K62)</f>
        <v>4000</v>
      </c>
      <c r="M63" s="78"/>
      <c r="N63" s="40" t="n">
        <f aca="false">SUM(N60:N62)</f>
        <v>10000</v>
      </c>
      <c r="O63" s="76"/>
      <c r="P63" s="40" t="n">
        <f aca="false">SUM(P60:P62)</f>
        <v>0</v>
      </c>
      <c r="Q63" s="77"/>
      <c r="R63" s="44" t="n">
        <f aca="false">SUM(R60:R62)</f>
        <v>2500</v>
      </c>
    </row>
    <row r="64" customFormat="false" ht="12.8" hidden="false" customHeight="false" outlineLevel="0" collapsed="false">
      <c r="A64" s="64"/>
      <c r="B64" s="42" t="n">
        <f aca="false">F63+I63</f>
        <v>40000</v>
      </c>
      <c r="C64" s="42"/>
      <c r="D64" s="42"/>
      <c r="E64" s="42"/>
      <c r="F64" s="42"/>
      <c r="G64" s="42"/>
      <c r="H64" s="42"/>
      <c r="I64" s="42"/>
      <c r="J64" s="42"/>
      <c r="M64" s="42" t="n">
        <f aca="false">N63+P63</f>
        <v>10000</v>
      </c>
      <c r="N64" s="42"/>
      <c r="O64" s="42"/>
      <c r="P64" s="42"/>
      <c r="Q64" s="42"/>
    </row>
    <row r="66" customFormat="false" ht="12.8" hidden="false" customHeight="false" outlineLevel="0" collapsed="false">
      <c r="A66" s="60" t="s">
        <v>35</v>
      </c>
      <c r="B66" s="42" t="s">
        <v>2</v>
      </c>
      <c r="C66" s="42"/>
      <c r="D66" s="42"/>
      <c r="E66" s="42"/>
      <c r="F66" s="42"/>
      <c r="G66" s="42"/>
      <c r="H66" s="42"/>
      <c r="I66" s="42"/>
      <c r="J66" s="42"/>
      <c r="M66" s="42" t="s">
        <v>3</v>
      </c>
      <c r="N66" s="42"/>
      <c r="O66" s="42"/>
      <c r="P66" s="42"/>
      <c r="Q66" s="42"/>
    </row>
    <row r="67" customFormat="false" ht="23.95" hidden="false" customHeight="false" outlineLevel="0" collapsed="false">
      <c r="A67" s="60"/>
      <c r="B67" s="79" t="s">
        <v>4</v>
      </c>
      <c r="C67" s="62" t="s">
        <v>5</v>
      </c>
      <c r="D67" s="63" t="s">
        <v>6</v>
      </c>
      <c r="E67" s="64" t="s">
        <v>7</v>
      </c>
      <c r="F67" s="65" t="s">
        <v>15</v>
      </c>
      <c r="G67" s="62" t="s">
        <v>8</v>
      </c>
      <c r="H67" s="66" t="s">
        <v>9</v>
      </c>
      <c r="I67" s="65" t="s">
        <v>16</v>
      </c>
      <c r="J67" s="67" t="s">
        <v>24</v>
      </c>
      <c r="M67" s="68" t="s">
        <v>10</v>
      </c>
      <c r="N67" s="65" t="s">
        <v>15</v>
      </c>
      <c r="O67" s="69" t="s">
        <v>11</v>
      </c>
      <c r="P67" s="65" t="s">
        <v>16</v>
      </c>
      <c r="Q67" s="42" t="s">
        <v>24</v>
      </c>
    </row>
    <row r="68" customFormat="false" ht="12.8" hidden="false" customHeight="false" outlineLevel="0" collapsed="false">
      <c r="A68" s="15" t="s">
        <v>12</v>
      </c>
      <c r="B68" s="20" t="n">
        <f aca="false">B60-K60</f>
        <v>2000</v>
      </c>
      <c r="C68" s="20" t="n">
        <f aca="false">C60</f>
        <v>1000</v>
      </c>
      <c r="D68" s="20" t="n">
        <f aca="false">D60</f>
        <v>6000</v>
      </c>
      <c r="E68" s="18" t="n">
        <f aca="false">E60</f>
        <v>0</v>
      </c>
      <c r="F68" s="54" t="n">
        <f aca="false">SUM(B68:E68)</f>
        <v>9000</v>
      </c>
      <c r="G68" s="18" t="n">
        <f aca="false">G60+K60</f>
        <v>3000</v>
      </c>
      <c r="H68" s="18" t="n">
        <f aca="false">H60</f>
        <v>0</v>
      </c>
      <c r="I68" s="54" t="n">
        <f aca="false">SUM(G68:H68)</f>
        <v>3000</v>
      </c>
      <c r="J68" s="70" t="n">
        <f aca="false">F68+I68</f>
        <v>12000</v>
      </c>
      <c r="M68" s="53" t="n">
        <f aca="false">M60 - R60</f>
        <v>2250</v>
      </c>
      <c r="N68" s="54" t="n">
        <f aca="false">SUM(M68:M68)</f>
        <v>2250</v>
      </c>
      <c r="O68" s="72" t="n">
        <f aca="false">O60 + R60</f>
        <v>750</v>
      </c>
      <c r="P68" s="54" t="n">
        <f aca="false">SUM(O68:O68)</f>
        <v>750</v>
      </c>
      <c r="Q68" s="70" t="n">
        <f aca="false">N68+P68</f>
        <v>3000</v>
      </c>
    </row>
    <row r="69" customFormat="false" ht="12.8" hidden="false" customHeight="false" outlineLevel="0" collapsed="false">
      <c r="A69" s="15" t="s">
        <v>13</v>
      </c>
      <c r="B69" s="20" t="n">
        <f aca="false">B61-K61</f>
        <v>18000</v>
      </c>
      <c r="C69" s="20" t="n">
        <f aca="false">C61</f>
        <v>0</v>
      </c>
      <c r="D69" s="20" t="n">
        <f aca="false">D61</f>
        <v>0</v>
      </c>
      <c r="E69" s="18" t="n">
        <f aca="false">E61</f>
        <v>0</v>
      </c>
      <c r="F69" s="54" t="n">
        <f aca="false">SUM(B69:E69)</f>
        <v>18000</v>
      </c>
      <c r="G69" s="18" t="n">
        <f aca="false">G61+K61</f>
        <v>2000</v>
      </c>
      <c r="H69" s="18" t="n">
        <f aca="false">H61</f>
        <v>4000</v>
      </c>
      <c r="I69" s="54" t="n">
        <f aca="false">SUM(G69:H69)</f>
        <v>6000</v>
      </c>
      <c r="J69" s="71" t="n">
        <f aca="false">F69+I69</f>
        <v>24000</v>
      </c>
      <c r="M69" s="53" t="n">
        <f aca="false">M61 - R61</f>
        <v>4500</v>
      </c>
      <c r="N69" s="54" t="n">
        <f aca="false">SUM(M69:M69)</f>
        <v>4500</v>
      </c>
      <c r="O69" s="72" t="n">
        <f aca="false">O61 + R61</f>
        <v>1500</v>
      </c>
      <c r="P69" s="54" t="n">
        <f aca="false">SUM(O69:O69)</f>
        <v>1500</v>
      </c>
      <c r="Q69" s="71" t="n">
        <f aca="false">N69+P69</f>
        <v>6000</v>
      </c>
    </row>
    <row r="70" customFormat="false" ht="12.8" hidden="false" customHeight="false" outlineLevel="0" collapsed="false">
      <c r="A70" s="21" t="s">
        <v>14</v>
      </c>
      <c r="B70" s="20" t="n">
        <f aca="false">B62-K62</f>
        <v>3000</v>
      </c>
      <c r="C70" s="20" t="n">
        <f aca="false">C62</f>
        <v>0</v>
      </c>
      <c r="D70" s="20" t="n">
        <f aca="false">D62</f>
        <v>0</v>
      </c>
      <c r="E70" s="25" t="n">
        <f aca="false">E62</f>
        <v>0</v>
      </c>
      <c r="F70" s="54" t="n">
        <f aca="false">SUM(B70:E70)</f>
        <v>3000</v>
      </c>
      <c r="G70" s="18" t="n">
        <f aca="false">G62+K62</f>
        <v>1000</v>
      </c>
      <c r="H70" s="18" t="n">
        <f aca="false">H62</f>
        <v>0</v>
      </c>
      <c r="I70" s="58" t="n">
        <f aca="false">SUM(G70:H70)</f>
        <v>1000</v>
      </c>
      <c r="J70" s="75" t="n">
        <f aca="false">F70+I70</f>
        <v>4000</v>
      </c>
      <c r="M70" s="53" t="n">
        <f aca="false">M62 - R62</f>
        <v>750</v>
      </c>
      <c r="N70" s="58" t="n">
        <f aca="false">SUM(M70:M70)</f>
        <v>750</v>
      </c>
      <c r="O70" s="72" t="n">
        <f aca="false">O62 + R62</f>
        <v>250</v>
      </c>
      <c r="P70" s="58" t="n">
        <f aca="false">SUM(O70:O70)</f>
        <v>250</v>
      </c>
      <c r="Q70" s="75" t="n">
        <f aca="false">N70+P70</f>
        <v>1000</v>
      </c>
      <c r="V70" s="77"/>
    </row>
    <row r="71" customFormat="false" ht="12.8" hidden="false" customHeight="false" outlineLevel="0" collapsed="false">
      <c r="A71" s="64" t="s">
        <v>24</v>
      </c>
      <c r="B71" s="76"/>
      <c r="C71" s="76"/>
      <c r="D71" s="76"/>
      <c r="F71" s="40" t="n">
        <f aca="false">SUM(F68:F70)</f>
        <v>30000</v>
      </c>
      <c r="G71" s="76"/>
      <c r="H71" s="76"/>
      <c r="I71" s="40" t="n">
        <f aca="false">SUM(I68:I70)</f>
        <v>10000</v>
      </c>
      <c r="M71" s="78"/>
      <c r="N71" s="40" t="n">
        <f aca="false">SUM(N68:N70)</f>
        <v>7500</v>
      </c>
      <c r="O71" s="76"/>
      <c r="P71" s="40" t="n">
        <f aca="false">SUM(P68:P70)</f>
        <v>2500</v>
      </c>
      <c r="V71" s="77"/>
    </row>
    <row r="72" customFormat="false" ht="12.8" hidden="false" customHeight="false" outlineLevel="0" collapsed="false">
      <c r="A72" s="64"/>
      <c r="B72" s="42" t="n">
        <f aca="false">F71+I71</f>
        <v>40000</v>
      </c>
      <c r="C72" s="42"/>
      <c r="D72" s="42"/>
      <c r="E72" s="42"/>
      <c r="F72" s="42"/>
      <c r="G72" s="42"/>
      <c r="H72" s="42"/>
      <c r="I72" s="42"/>
      <c r="J72" s="42"/>
      <c r="M72" s="42" t="n">
        <f aca="false">N71+P71</f>
        <v>10000</v>
      </c>
      <c r="N72" s="42"/>
      <c r="O72" s="42"/>
      <c r="P72" s="42"/>
      <c r="Q72" s="42"/>
      <c r="V72" s="77"/>
    </row>
    <row r="73" customFormat="false" ht="12.8" hidden="false" customHeight="false" outlineLevel="0" collapsed="false">
      <c r="V73" s="77"/>
    </row>
    <row r="74" customFormat="false" ht="12.8" hidden="false" customHeight="false" outlineLevel="0" collapsed="false">
      <c r="V74" s="77"/>
    </row>
    <row r="75" customFormat="false" ht="12.8" hidden="false" customHeight="false" outlineLevel="0" collapsed="false">
      <c r="A75" s="48" t="s">
        <v>36</v>
      </c>
      <c r="V75" s="77"/>
    </row>
    <row r="76" customFormat="false" ht="12.8" hidden="false" customHeight="false" outlineLevel="0" collapsed="false">
      <c r="V76" s="77"/>
    </row>
    <row r="77" customFormat="false" ht="12.8" hidden="false" customHeight="false" outlineLevel="0" collapsed="false">
      <c r="A77" s="80"/>
      <c r="B77" s="42" t="s">
        <v>2</v>
      </c>
      <c r="C77" s="42"/>
      <c r="D77" s="42"/>
      <c r="E77" s="42"/>
      <c r="F77" s="42"/>
      <c r="G77" s="42"/>
      <c r="H77" s="42"/>
      <c r="I77" s="42"/>
      <c r="K77" s="42" t="s">
        <v>3</v>
      </c>
      <c r="L77" s="42"/>
      <c r="M77" s="42"/>
      <c r="N77" s="42"/>
      <c r="V77" s="77"/>
    </row>
    <row r="78" customFormat="false" ht="12.8" hidden="false" customHeight="true" outlineLevel="0" collapsed="false">
      <c r="A78" s="80"/>
      <c r="B78" s="9" t="s">
        <v>4</v>
      </c>
      <c r="C78" s="10" t="s">
        <v>5</v>
      </c>
      <c r="D78" s="81" t="s">
        <v>6</v>
      </c>
      <c r="E78" s="64" t="s">
        <v>7</v>
      </c>
      <c r="F78" s="65" t="s">
        <v>15</v>
      </c>
      <c r="G78" s="10" t="s">
        <v>8</v>
      </c>
      <c r="H78" s="82" t="s">
        <v>9</v>
      </c>
      <c r="I78" s="65" t="s">
        <v>16</v>
      </c>
      <c r="K78" s="61" t="s">
        <v>10</v>
      </c>
      <c r="L78" s="65" t="s">
        <v>15</v>
      </c>
      <c r="M78" s="64" t="s">
        <v>11</v>
      </c>
      <c r="N78" s="65" t="s">
        <v>16</v>
      </c>
      <c r="V78" s="77"/>
    </row>
    <row r="79" customFormat="false" ht="12.8" hidden="false" customHeight="false" outlineLevel="0" collapsed="false">
      <c r="A79" s="83" t="s">
        <v>37</v>
      </c>
      <c r="B79" s="84" t="n">
        <v>8100</v>
      </c>
      <c r="C79" s="12" t="n">
        <v>2700</v>
      </c>
      <c r="D79" s="81"/>
      <c r="E79" s="64"/>
      <c r="F79" s="65"/>
      <c r="G79" s="12" t="n">
        <v>7200</v>
      </c>
      <c r="H79" s="82"/>
      <c r="I79" s="65"/>
      <c r="K79" s="61"/>
      <c r="L79" s="65"/>
      <c r="M79" s="64"/>
      <c r="N79" s="64"/>
      <c r="V79" s="77"/>
    </row>
    <row r="80" customFormat="false" ht="12.8" hidden="false" customHeight="false" outlineLevel="0" collapsed="false">
      <c r="A80" s="15" t="s">
        <v>12</v>
      </c>
      <c r="B80" s="20" t="n">
        <f aca="false">B68</f>
        <v>2000</v>
      </c>
      <c r="C80" s="20" t="n">
        <f aca="false">C68</f>
        <v>1000</v>
      </c>
      <c r="D80" s="20" t="n">
        <f aca="false">D68</f>
        <v>6000</v>
      </c>
      <c r="E80" s="18" t="n">
        <f aca="false">E68</f>
        <v>0</v>
      </c>
      <c r="F80" s="54" t="n">
        <f aca="false">SUM(B80:E80)</f>
        <v>9000</v>
      </c>
      <c r="G80" s="18" t="n">
        <f aca="false">G68</f>
        <v>3000</v>
      </c>
      <c r="H80" s="18" t="n">
        <f aca="false">H68</f>
        <v>0</v>
      </c>
      <c r="I80" s="54" t="n">
        <f aca="false">SUM(G80:H80)</f>
        <v>3000</v>
      </c>
      <c r="K80" s="20" t="n">
        <f aca="false">M68</f>
        <v>2250</v>
      </c>
      <c r="L80" s="54" t="n">
        <f aca="false">SUM(K80:K80)</f>
        <v>2250</v>
      </c>
      <c r="M80" s="18" t="n">
        <f aca="false">O68</f>
        <v>750</v>
      </c>
      <c r="N80" s="54" t="n">
        <f aca="false">SUM(M80:M80)</f>
        <v>750</v>
      </c>
      <c r="V80" s="77"/>
    </row>
    <row r="81" customFormat="false" ht="12.8" hidden="false" customHeight="false" outlineLevel="0" collapsed="false">
      <c r="A81" s="15" t="s">
        <v>13</v>
      </c>
      <c r="B81" s="20" t="n">
        <f aca="false">B69</f>
        <v>18000</v>
      </c>
      <c r="C81" s="20" t="n">
        <f aca="false">C69</f>
        <v>0</v>
      </c>
      <c r="D81" s="20" t="n">
        <f aca="false">D69</f>
        <v>0</v>
      </c>
      <c r="E81" s="18" t="n">
        <f aca="false">E69</f>
        <v>0</v>
      </c>
      <c r="F81" s="54" t="n">
        <f aca="false">SUM(B81:E81)</f>
        <v>18000</v>
      </c>
      <c r="G81" s="18" t="n">
        <f aca="false">G69</f>
        <v>2000</v>
      </c>
      <c r="H81" s="18" t="n">
        <f aca="false">H69</f>
        <v>4000</v>
      </c>
      <c r="I81" s="54" t="n">
        <f aca="false">SUM(G81:H81)</f>
        <v>6000</v>
      </c>
      <c r="K81" s="20" t="n">
        <f aca="false">M69</f>
        <v>4500</v>
      </c>
      <c r="L81" s="54" t="n">
        <f aca="false">SUM(K81:K81)</f>
        <v>4500</v>
      </c>
      <c r="M81" s="18" t="n">
        <f aca="false">O69</f>
        <v>1500</v>
      </c>
      <c r="N81" s="54" t="n">
        <f aca="false">SUM(M81:M81)</f>
        <v>1500</v>
      </c>
      <c r="V81" s="77"/>
    </row>
    <row r="82" customFormat="false" ht="12.8" hidden="false" customHeight="false" outlineLevel="0" collapsed="false">
      <c r="A82" s="21" t="s">
        <v>14</v>
      </c>
      <c r="B82" s="20" t="n">
        <f aca="false">B70</f>
        <v>3000</v>
      </c>
      <c r="C82" s="20" t="n">
        <f aca="false">C70</f>
        <v>0</v>
      </c>
      <c r="D82" s="20" t="n">
        <f aca="false">D70</f>
        <v>0</v>
      </c>
      <c r="E82" s="18" t="n">
        <f aca="false">E70</f>
        <v>0</v>
      </c>
      <c r="F82" s="54" t="n">
        <f aca="false">SUM(B82:E82)</f>
        <v>3000</v>
      </c>
      <c r="G82" s="18" t="n">
        <f aca="false">G70</f>
        <v>1000</v>
      </c>
      <c r="H82" s="18" t="n">
        <f aca="false">H70</f>
        <v>0</v>
      </c>
      <c r="I82" s="58" t="n">
        <f aca="false">SUM(G82:H82)</f>
        <v>1000</v>
      </c>
      <c r="K82" s="20" t="n">
        <f aca="false">M70</f>
        <v>750</v>
      </c>
      <c r="L82" s="58" t="n">
        <f aca="false">SUM(K82:K82)</f>
        <v>750</v>
      </c>
      <c r="M82" s="18" t="n">
        <f aca="false">O70</f>
        <v>250</v>
      </c>
      <c r="N82" s="58" t="n">
        <f aca="false">SUM(M82:M82)</f>
        <v>250</v>
      </c>
      <c r="V82" s="77"/>
    </row>
    <row r="83" customFormat="false" ht="12.8" hidden="false" customHeight="false" outlineLevel="0" collapsed="false">
      <c r="A83" s="39" t="s">
        <v>24</v>
      </c>
      <c r="B83" s="85"/>
      <c r="C83" s="85"/>
      <c r="D83" s="85"/>
      <c r="E83" s="86"/>
      <c r="F83" s="40" t="n">
        <f aca="false">SUM(F80:F82)</f>
        <v>30000</v>
      </c>
      <c r="G83" s="85"/>
      <c r="H83" s="85"/>
      <c r="I83" s="40" t="n">
        <f aca="false">SUM(I80:I82)</f>
        <v>10000</v>
      </c>
      <c r="K83" s="87"/>
      <c r="L83" s="40" t="n">
        <f aca="false">SUM(L80:L82)</f>
        <v>7500</v>
      </c>
      <c r="M83" s="85"/>
      <c r="N83" s="40" t="n">
        <f aca="false">SUM(N80:N82)</f>
        <v>2500</v>
      </c>
      <c r="V83" s="77"/>
    </row>
    <row r="84" customFormat="false" ht="12.8" hidden="false" customHeight="false" outlineLevel="0" collapsed="false">
      <c r="A84" s="43" t="s">
        <v>29</v>
      </c>
      <c r="B84" s="44" t="n">
        <f aca="false">B79/$F$83</f>
        <v>0.27</v>
      </c>
      <c r="C84" s="44" t="n">
        <f aca="false">C79/$F$83</f>
        <v>0.09</v>
      </c>
      <c r="G84" s="44" t="n">
        <f aca="false">G79/$I$83</f>
        <v>0.72</v>
      </c>
      <c r="V84" s="77"/>
    </row>
    <row r="85" customFormat="false" ht="12.8" hidden="false" customHeight="false" outlineLevel="0" collapsed="false">
      <c r="V85" s="77"/>
    </row>
    <row r="86" customFormat="false" ht="12.8" hidden="false" customHeight="false" outlineLevel="0" collapsed="false">
      <c r="V86" s="77"/>
    </row>
    <row r="87" customFormat="false" ht="12.8" hidden="false" customHeight="false" outlineLevel="0" collapsed="false">
      <c r="A87" s="48" t="s">
        <v>38</v>
      </c>
      <c r="V87" s="77"/>
    </row>
    <row r="88" customFormat="false" ht="12.8" hidden="false" customHeight="false" outlineLevel="0" collapsed="false">
      <c r="V88" s="77"/>
    </row>
    <row r="89" customFormat="false" ht="12.8" hidden="false" customHeight="false" outlineLevel="0" collapsed="false">
      <c r="A89" s="60" t="s">
        <v>1</v>
      </c>
      <c r="B89" s="42" t="s">
        <v>2</v>
      </c>
      <c r="C89" s="42"/>
      <c r="D89" s="42"/>
      <c r="E89" s="42"/>
      <c r="F89" s="42"/>
      <c r="G89" s="42"/>
      <c r="H89" s="42"/>
      <c r="I89" s="42"/>
      <c r="K89" s="42" t="s">
        <v>3</v>
      </c>
      <c r="L89" s="42"/>
      <c r="M89" s="42"/>
      <c r="N89" s="42"/>
      <c r="V89" s="77"/>
    </row>
    <row r="90" customFormat="false" ht="23.95" hidden="false" customHeight="false" outlineLevel="0" collapsed="false">
      <c r="A90" s="60"/>
      <c r="B90" s="79" t="s">
        <v>4</v>
      </c>
      <c r="C90" s="62" t="s">
        <v>5</v>
      </c>
      <c r="D90" s="63" t="s">
        <v>6</v>
      </c>
      <c r="E90" s="64" t="s">
        <v>7</v>
      </c>
      <c r="F90" s="65" t="s">
        <v>15</v>
      </c>
      <c r="G90" s="62" t="s">
        <v>8</v>
      </c>
      <c r="H90" s="66" t="s">
        <v>9</v>
      </c>
      <c r="I90" s="65" t="s">
        <v>16</v>
      </c>
      <c r="K90" s="68" t="s">
        <v>10</v>
      </c>
      <c r="L90" s="65" t="s">
        <v>15</v>
      </c>
      <c r="M90" s="69" t="s">
        <v>11</v>
      </c>
      <c r="N90" s="65" t="s">
        <v>16</v>
      </c>
      <c r="V90" s="77"/>
    </row>
    <row r="91" customFormat="false" ht="12.8" hidden="false" customHeight="false" outlineLevel="0" collapsed="false">
      <c r="A91" s="15" t="s">
        <v>12</v>
      </c>
      <c r="B91" s="20" t="n">
        <f aca="false">$F80*B$84</f>
        <v>2430</v>
      </c>
      <c r="C91" s="20" t="n">
        <f aca="false">$F80*C$84</f>
        <v>810</v>
      </c>
      <c r="D91" s="45" t="n">
        <f aca="false">($F80-SUM($B91:$C91)) / $B$16</f>
        <v>2880</v>
      </c>
      <c r="E91" s="45" t="n">
        <f aca="false">($F80-SUM($B91:$C91)) / $B$16</f>
        <v>2880</v>
      </c>
      <c r="F91" s="54" t="n">
        <f aca="false">SUM(B91:E91)</f>
        <v>9000</v>
      </c>
      <c r="G91" s="18" t="n">
        <f aca="false">$I80*G$84</f>
        <v>2160</v>
      </c>
      <c r="H91" s="0" t="n">
        <f aca="false">(I80-SUM(G91)) / $C$16</f>
        <v>840</v>
      </c>
      <c r="I91" s="54" t="n">
        <f aca="false">SUM(G91:H91)</f>
        <v>3000</v>
      </c>
      <c r="K91" s="53" t="n">
        <f aca="false">(L80 - 0) / $B$17</f>
        <v>2250</v>
      </c>
      <c r="L91" s="54" t="n">
        <f aca="false">SUM(K91:K91)</f>
        <v>2250</v>
      </c>
      <c r="M91" s="72" t="n">
        <f aca="false">(N80 - 0) / $C$17</f>
        <v>750</v>
      </c>
      <c r="N91" s="54" t="n">
        <f aca="false">SUM(M91:M91)</f>
        <v>750</v>
      </c>
      <c r="V91" s="77"/>
    </row>
    <row r="92" customFormat="false" ht="12.8" hidden="false" customHeight="false" outlineLevel="0" collapsed="false">
      <c r="A92" s="15" t="s">
        <v>13</v>
      </c>
      <c r="B92" s="20" t="n">
        <f aca="false">$F81*B$84</f>
        <v>4860</v>
      </c>
      <c r="C92" s="20" t="n">
        <f aca="false">$F81*C$84</f>
        <v>1620</v>
      </c>
      <c r="D92" s="18" t="n">
        <f aca="false">($F81-SUM($B92:$C92)) / $B$16</f>
        <v>5760</v>
      </c>
      <c r="E92" s="18" t="n">
        <f aca="false">($F81-SUM($B92:$C92)) / $B$16</f>
        <v>5760</v>
      </c>
      <c r="F92" s="54" t="n">
        <f aca="false">SUM(B92:E92)</f>
        <v>18000</v>
      </c>
      <c r="G92" s="18" t="n">
        <f aca="false">$I81*G$84</f>
        <v>4320</v>
      </c>
      <c r="H92" s="0" t="n">
        <f aca="false">(I81-SUM(G92)) / $C$16</f>
        <v>1680</v>
      </c>
      <c r="I92" s="54" t="n">
        <f aca="false">SUM(G92:H92)</f>
        <v>6000</v>
      </c>
      <c r="K92" s="53" t="n">
        <f aca="false">(L81 - 0) / $B$17</f>
        <v>4500</v>
      </c>
      <c r="L92" s="54" t="n">
        <f aca="false">SUM(K92:K92)</f>
        <v>4500</v>
      </c>
      <c r="M92" s="72" t="n">
        <f aca="false">(N81 - 0) / $C$17</f>
        <v>1500</v>
      </c>
      <c r="N92" s="54" t="n">
        <f aca="false">SUM(M92:M92)</f>
        <v>1500</v>
      </c>
      <c r="V92" s="77"/>
    </row>
    <row r="93" customFormat="false" ht="12.8" hidden="false" customHeight="false" outlineLevel="0" collapsed="false">
      <c r="A93" s="21" t="s">
        <v>14</v>
      </c>
      <c r="B93" s="34" t="n">
        <f aca="false">$F82*B$84</f>
        <v>810</v>
      </c>
      <c r="C93" s="34" t="n">
        <f aca="false">$F82*C$84</f>
        <v>270</v>
      </c>
      <c r="D93" s="25" t="n">
        <f aca="false">($F82-SUM($B93:$C93)) / $B$16</f>
        <v>960</v>
      </c>
      <c r="E93" s="25" t="n">
        <f aca="false">($F82-SUM($B93:$C93)) / $B$16</f>
        <v>960</v>
      </c>
      <c r="F93" s="58" t="n">
        <f aca="false">SUM(B93:E93)</f>
        <v>3000</v>
      </c>
      <c r="G93" s="25" t="n">
        <f aca="false">$I82*G$84</f>
        <v>720</v>
      </c>
      <c r="H93" s="24" t="n">
        <f aca="false">(I82-SUM(G93)) / $C$16</f>
        <v>280</v>
      </c>
      <c r="I93" s="58" t="n">
        <f aca="false">SUM(G93:H93)</f>
        <v>1000</v>
      </c>
      <c r="K93" s="57" t="n">
        <f aca="false">(L82 - 0) / $B$17</f>
        <v>750</v>
      </c>
      <c r="L93" s="58" t="n">
        <f aca="false">SUM(K93:K93)</f>
        <v>750</v>
      </c>
      <c r="M93" s="88" t="n">
        <f aca="false">(N82 - 0) / $C$17</f>
        <v>250</v>
      </c>
      <c r="N93" s="58" t="n">
        <f aca="false">SUM(M93:M93)</f>
        <v>250</v>
      </c>
      <c r="V93" s="77"/>
    </row>
    <row r="94" customFormat="false" ht="12.8" hidden="false" customHeight="false" outlineLevel="0" collapsed="false">
      <c r="A94" s="39" t="s">
        <v>24</v>
      </c>
      <c r="B94" s="40" t="n">
        <f aca="false">SUM(B91:B93)</f>
        <v>8100</v>
      </c>
      <c r="C94" s="40" t="n">
        <f aca="false">SUM(C91:C93)</f>
        <v>2700</v>
      </c>
      <c r="D94" s="77"/>
      <c r="F94" s="77"/>
      <c r="G94" s="40" t="n">
        <f aca="false">SUM(G91:G93)</f>
        <v>7200</v>
      </c>
      <c r="H94" s="77"/>
      <c r="I94" s="77"/>
      <c r="K94" s="47"/>
      <c r="L94" s="77"/>
      <c r="M94" s="47"/>
      <c r="N94" s="77"/>
      <c r="V94" s="77"/>
    </row>
    <row r="95" customFormat="false" ht="12.8" hidden="false" customHeight="false" outlineLevel="0" collapsed="false">
      <c r="V95" s="77"/>
    </row>
    <row r="97" customFormat="false" ht="12.8" hidden="false" customHeight="false" outlineLevel="0" collapsed="false">
      <c r="A97" s="48" t="s">
        <v>39</v>
      </c>
    </row>
    <row r="99" customFormat="false" ht="12.8" hidden="false" customHeight="false" outlineLevel="0" collapsed="false">
      <c r="L99" s="42" t="s">
        <v>29</v>
      </c>
      <c r="M99" s="42"/>
      <c r="N99" s="42"/>
      <c r="O99" s="42"/>
      <c r="P99" s="42"/>
      <c r="Q99" s="42"/>
      <c r="R99" s="42"/>
      <c r="S99" s="42"/>
      <c r="T99" s="42"/>
      <c r="U99" s="42"/>
      <c r="V99" s="42"/>
    </row>
    <row r="100" customFormat="false" ht="12.8" hidden="false" customHeight="true" outlineLevel="0" collapsed="false">
      <c r="A100" s="60" t="s">
        <v>1</v>
      </c>
      <c r="B100" s="42" t="s">
        <v>2</v>
      </c>
      <c r="C100" s="42"/>
      <c r="D100" s="42"/>
      <c r="E100" s="42"/>
      <c r="F100" s="42"/>
      <c r="G100" s="42"/>
      <c r="H100" s="42" t="s">
        <v>3</v>
      </c>
      <c r="I100" s="42"/>
      <c r="J100" s="80"/>
      <c r="L100" s="89" t="s">
        <v>40</v>
      </c>
      <c r="M100" s="89"/>
      <c r="N100" s="89"/>
      <c r="O100" s="89"/>
      <c r="P100" s="89"/>
      <c r="Q100" s="65" t="s">
        <v>15</v>
      </c>
      <c r="R100" s="90" t="s">
        <v>41</v>
      </c>
      <c r="S100" s="90"/>
      <c r="T100" s="90"/>
      <c r="U100" s="65" t="s">
        <v>16</v>
      </c>
      <c r="V100" s="42" t="s">
        <v>24</v>
      </c>
    </row>
    <row r="101" customFormat="false" ht="12.8" hidden="false" customHeight="false" outlineLevel="0" collapsed="false">
      <c r="A101" s="60"/>
      <c r="B101" s="9" t="s">
        <v>4</v>
      </c>
      <c r="C101" s="10" t="s">
        <v>5</v>
      </c>
      <c r="D101" s="11" t="s">
        <v>6</v>
      </c>
      <c r="E101" s="12" t="s">
        <v>7</v>
      </c>
      <c r="F101" s="10" t="s">
        <v>8</v>
      </c>
      <c r="G101" s="13" t="s">
        <v>9</v>
      </c>
      <c r="H101" s="14" t="s">
        <v>10</v>
      </c>
      <c r="I101" s="50" t="s">
        <v>11</v>
      </c>
      <c r="J101" s="42" t="s">
        <v>24</v>
      </c>
      <c r="L101" s="9" t="s">
        <v>4</v>
      </c>
      <c r="M101" s="10" t="s">
        <v>5</v>
      </c>
      <c r="N101" s="11" t="s">
        <v>6</v>
      </c>
      <c r="O101" s="12" t="s">
        <v>7</v>
      </c>
      <c r="P101" s="14" t="s">
        <v>10</v>
      </c>
      <c r="Q101" s="65"/>
      <c r="R101" s="10" t="s">
        <v>8</v>
      </c>
      <c r="S101" s="13" t="s">
        <v>9</v>
      </c>
      <c r="T101" s="50" t="s">
        <v>11</v>
      </c>
      <c r="U101" s="65"/>
      <c r="V101" s="42"/>
    </row>
    <row r="102" customFormat="false" ht="12.8" hidden="false" customHeight="false" outlineLevel="0" collapsed="false">
      <c r="A102" s="15" t="s">
        <v>12</v>
      </c>
      <c r="B102" s="20" t="n">
        <f aca="false">B91</f>
        <v>2430</v>
      </c>
      <c r="C102" s="20" t="n">
        <f aca="false">C91</f>
        <v>810</v>
      </c>
      <c r="D102" s="20" t="n">
        <f aca="false">D91</f>
        <v>2880</v>
      </c>
      <c r="E102" s="20" t="n">
        <f aca="false">E91</f>
        <v>2880</v>
      </c>
      <c r="F102" s="18" t="n">
        <f aca="false">G91</f>
        <v>2160</v>
      </c>
      <c r="G102" s="18" t="n">
        <f aca="false">H91</f>
        <v>840</v>
      </c>
      <c r="H102" s="53" t="n">
        <f aca="false">K91</f>
        <v>2250</v>
      </c>
      <c r="I102" s="72" t="n">
        <f aca="false">M91</f>
        <v>750</v>
      </c>
      <c r="J102" s="54" t="n">
        <f aca="false">SUM(B102:I102)</f>
        <v>15000</v>
      </c>
      <c r="L102" s="91" t="n">
        <f aca="false">B102/$J102*100</f>
        <v>16.2</v>
      </c>
      <c r="M102" s="91" t="n">
        <f aca="false">C102/$J102*100</f>
        <v>5.4</v>
      </c>
      <c r="N102" s="91" t="n">
        <f aca="false">D102/$J102*100</f>
        <v>19.2</v>
      </c>
      <c r="O102" s="47" t="n">
        <f aca="false">E102/$J102*100</f>
        <v>19.2</v>
      </c>
      <c r="P102" s="45" t="n">
        <f aca="false">H102/$J102*100</f>
        <v>15</v>
      </c>
      <c r="Q102" s="92" t="n">
        <f aca="false">SUM(L102:P102)</f>
        <v>75</v>
      </c>
      <c r="R102" s="91" t="n">
        <f aca="false">F102/$J102*100</f>
        <v>14.4</v>
      </c>
      <c r="S102" s="91" t="n">
        <f aca="false">G102/$J102*100</f>
        <v>5.6</v>
      </c>
      <c r="T102" s="45" t="n">
        <f aca="false">$I102/J102*100</f>
        <v>5</v>
      </c>
      <c r="U102" s="93" t="n">
        <f aca="false">SUM(R102:T102)</f>
        <v>25</v>
      </c>
      <c r="V102" s="93" t="n">
        <f aca="false">Q102+U102</f>
        <v>100</v>
      </c>
    </row>
    <row r="103" customFormat="false" ht="12.8" hidden="false" customHeight="false" outlineLevel="0" collapsed="false">
      <c r="A103" s="15" t="s">
        <v>13</v>
      </c>
      <c r="B103" s="20" t="n">
        <f aca="false">B92</f>
        <v>4860</v>
      </c>
      <c r="C103" s="20" t="n">
        <f aca="false">C92</f>
        <v>1620</v>
      </c>
      <c r="D103" s="20" t="n">
        <f aca="false">D92</f>
        <v>5760</v>
      </c>
      <c r="E103" s="20" t="n">
        <f aca="false">E92</f>
        <v>5760</v>
      </c>
      <c r="F103" s="18" t="n">
        <f aca="false">G92</f>
        <v>4320</v>
      </c>
      <c r="G103" s="18" t="n">
        <f aca="false">H92</f>
        <v>1680</v>
      </c>
      <c r="H103" s="53" t="n">
        <f aca="false">K92</f>
        <v>4500</v>
      </c>
      <c r="I103" s="72" t="n">
        <f aca="false">M92</f>
        <v>1500</v>
      </c>
      <c r="J103" s="54" t="n">
        <f aca="false">SUM(B103:I103)</f>
        <v>30000</v>
      </c>
      <c r="L103" s="20" t="n">
        <f aca="false">B103/$J103*100</f>
        <v>16.2</v>
      </c>
      <c r="M103" s="20" t="n">
        <f aca="false">C103/$J103*100</f>
        <v>5.4</v>
      </c>
      <c r="N103" s="20" t="n">
        <f aca="false">D103/$J103*100</f>
        <v>19.2</v>
      </c>
      <c r="O103" s="47" t="n">
        <f aca="false">E103/$J103*100</f>
        <v>19.2</v>
      </c>
      <c r="P103" s="18" t="n">
        <f aca="false">H103/$J103*100</f>
        <v>15</v>
      </c>
      <c r="Q103" s="92" t="n">
        <f aca="false">SUM(L103:P103)</f>
        <v>75</v>
      </c>
      <c r="R103" s="20" t="n">
        <f aca="false">F103/$J103*100</f>
        <v>14.4</v>
      </c>
      <c r="S103" s="20" t="n">
        <f aca="false">G103/$J103*100</f>
        <v>5.6</v>
      </c>
      <c r="T103" s="18" t="n">
        <f aca="false">$I103/J103*100</f>
        <v>5</v>
      </c>
      <c r="U103" s="54" t="n">
        <f aca="false">SUM(R103:T103)</f>
        <v>25</v>
      </c>
      <c r="V103" s="54" t="n">
        <f aca="false">Q103+U103</f>
        <v>100</v>
      </c>
    </row>
    <row r="104" customFormat="false" ht="12.8" hidden="false" customHeight="false" outlineLevel="0" collapsed="false">
      <c r="A104" s="21" t="s">
        <v>14</v>
      </c>
      <c r="B104" s="34" t="n">
        <f aca="false">B93</f>
        <v>810</v>
      </c>
      <c r="C104" s="34" t="n">
        <f aca="false">C93</f>
        <v>270</v>
      </c>
      <c r="D104" s="34" t="n">
        <f aca="false">D93</f>
        <v>960</v>
      </c>
      <c r="E104" s="34" t="n">
        <f aca="false">E93</f>
        <v>960</v>
      </c>
      <c r="F104" s="25" t="n">
        <f aca="false">G93</f>
        <v>720</v>
      </c>
      <c r="G104" s="25" t="n">
        <f aca="false">H93</f>
        <v>280</v>
      </c>
      <c r="H104" s="57" t="n">
        <f aca="false">K93</f>
        <v>750</v>
      </c>
      <c r="I104" s="88" t="n">
        <f aca="false">M93</f>
        <v>250</v>
      </c>
      <c r="J104" s="54" t="n">
        <f aca="false">SUM(B104:I104)</f>
        <v>5000</v>
      </c>
      <c r="L104" s="34" t="n">
        <f aca="false">B104/$J104*100</f>
        <v>16.2</v>
      </c>
      <c r="M104" s="34" t="n">
        <f aca="false">C104/$J104*100</f>
        <v>5.4</v>
      </c>
      <c r="N104" s="34" t="n">
        <f aca="false">D104/$J104*100</f>
        <v>19.2</v>
      </c>
      <c r="O104" s="24" t="n">
        <f aca="false">E104/$J104*100</f>
        <v>19.2</v>
      </c>
      <c r="P104" s="25" t="n">
        <f aca="false">H104/$J104*100</f>
        <v>15</v>
      </c>
      <c r="Q104" s="94" t="n">
        <f aca="false">SUM(L104:P104)</f>
        <v>75</v>
      </c>
      <c r="R104" s="34" t="n">
        <f aca="false">F104/$J104*100</f>
        <v>14.4</v>
      </c>
      <c r="S104" s="34" t="n">
        <f aca="false">G104/$J104*100</f>
        <v>5.6</v>
      </c>
      <c r="T104" s="25" t="n">
        <f aca="false">$I104/J104*100</f>
        <v>5</v>
      </c>
      <c r="U104" s="58" t="n">
        <f aca="false">SUM(R104:T104)</f>
        <v>25</v>
      </c>
      <c r="V104" s="58" t="n">
        <f aca="false">Q104+U104</f>
        <v>100</v>
      </c>
    </row>
    <row r="105" customFormat="false" ht="12.8" hidden="false" customHeight="false" outlineLevel="0" collapsed="false">
      <c r="A105" s="64" t="s">
        <v>24</v>
      </c>
      <c r="B105" s="40" t="n">
        <f aca="false">SUM(B102:B104)</f>
        <v>8100</v>
      </c>
      <c r="C105" s="40" t="n">
        <f aca="false">SUM(C102:C104)</f>
        <v>2700</v>
      </c>
      <c r="D105" s="77"/>
      <c r="F105" s="40" t="n">
        <f aca="false">SUM(F102:F104)</f>
        <v>7200</v>
      </c>
      <c r="G105" s="47"/>
      <c r="H105" s="20"/>
      <c r="I105" s="19"/>
      <c r="J105" s="64" t="n">
        <f aca="false">SUM(J102:J104)</f>
        <v>50000</v>
      </c>
    </row>
    <row r="106" customFormat="false" ht="12.8" hidden="false" customHeight="false" outlineLevel="0" collapsed="false">
      <c r="A106" s="64"/>
      <c r="B106" s="42" t="n">
        <f aca="false">SUM(B102:G104)</f>
        <v>40000</v>
      </c>
      <c r="C106" s="42"/>
      <c r="D106" s="42"/>
      <c r="E106" s="42"/>
      <c r="F106" s="42"/>
      <c r="G106" s="42"/>
      <c r="H106" s="42" t="n">
        <f aca="false">SUM(H102:I104)</f>
        <v>10000</v>
      </c>
      <c r="I106" s="42"/>
      <c r="J106" s="64"/>
    </row>
  </sheetData>
  <mergeCells count="48">
    <mergeCell ref="A4:A5"/>
    <mergeCell ref="B4:G4"/>
    <mergeCell ref="I4:J4"/>
    <mergeCell ref="B14:C14"/>
    <mergeCell ref="B33:C33"/>
    <mergeCell ref="A47:A48"/>
    <mergeCell ref="B47:G47"/>
    <mergeCell ref="I47:J47"/>
    <mergeCell ref="L47:L48"/>
    <mergeCell ref="A58:A59"/>
    <mergeCell ref="B58:K58"/>
    <mergeCell ref="M58:R58"/>
    <mergeCell ref="A63:A64"/>
    <mergeCell ref="B64:J64"/>
    <mergeCell ref="M64:Q64"/>
    <mergeCell ref="A66:A67"/>
    <mergeCell ref="B66:J66"/>
    <mergeCell ref="M66:Q66"/>
    <mergeCell ref="A71:A72"/>
    <mergeCell ref="B72:J72"/>
    <mergeCell ref="M72:Q72"/>
    <mergeCell ref="B77:I77"/>
    <mergeCell ref="K77:N77"/>
    <mergeCell ref="D78:D79"/>
    <mergeCell ref="E78:E79"/>
    <mergeCell ref="F78:F79"/>
    <mergeCell ref="H78:H79"/>
    <mergeCell ref="I78:I79"/>
    <mergeCell ref="K78:K79"/>
    <mergeCell ref="L78:L79"/>
    <mergeCell ref="M78:M79"/>
    <mergeCell ref="N78:N79"/>
    <mergeCell ref="A89:A90"/>
    <mergeCell ref="B89:I89"/>
    <mergeCell ref="K89:N89"/>
    <mergeCell ref="L99:V99"/>
    <mergeCell ref="A100:A101"/>
    <mergeCell ref="B100:G100"/>
    <mergeCell ref="H100:I100"/>
    <mergeCell ref="L100:P100"/>
    <mergeCell ref="Q100:Q101"/>
    <mergeCell ref="R100:T100"/>
    <mergeCell ref="U100:U101"/>
    <mergeCell ref="V100:V101"/>
    <mergeCell ref="A105:A106"/>
    <mergeCell ref="J105:J106"/>
    <mergeCell ref="B106:G106"/>
    <mergeCell ref="H106:I10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575</TotalTime>
  <Application>LibreOffice/5.1.2.2$Linux_X86_64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2019-12-19T11:05:00Z</dcterms:created>
  <dc:creator/>
  <dc:description/>
  <dc:language>ru-RU</dc:language>
  <cp:lastModifiedBy/>
  <dcterms:modified xsi:type="dcterms:W3CDTF">2020-03-04T13:19:39Z</dcterms:modified>
  <cp:revision>33</cp:revision>
  <dc:subject/>
  <dc:title/>
</cp:coreProperties>
</file>